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<sst xmlns="http://schemas.openxmlformats.org/spreadsheetml/2006/main" count="59" uniqueCount="52">
  <si>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</si>
  <si>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</si>
  <si>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</si>
  <si>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</si>
  <si>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</si>
  <si>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</si>
  <si>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</si>
  <si>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</si>
  <si>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</si>
  <si>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</si>
  <si>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</si>
  <si>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</si>
  <si>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</si>
  <si>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</si>
  <si>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</si>
  <si>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</si>
  <si>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</si>
  <si>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</si>
  <si>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</si>
  <si>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</si>
  <si>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</si>
  <si>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</si>
  <si>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</si>
  <si>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</si>
  <si>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</si>
  <si>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</si>
  <si>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</si>
  <si>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</si>
  <si>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</si>
  <si>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</si>
  <si>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</si>
  <si>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Gt Barton Parish Council</t>
  </si>
  <si>
    <t xml:space="preserve">West Suffolk Council </t>
  </si>
  <si>
    <t>2019/20</t>
  </si>
  <si>
    <t>2020/21</t>
  </si>
  <si>
    <t>2019/20 Council received a grant of £8190 and newsletter advertising income of £700 - these were not received in 2021. VAT refunds totalled £5168 in 2019/20 but only £576 in 2020/21.</t>
  </si>
  <si>
    <t xml:space="preserve">Small Projects </t>
  </si>
  <si>
    <t>Neighbourhood Plan</t>
  </si>
  <si>
    <t xml:space="preserve">Neighbourhood Plan Grant </t>
  </si>
  <si>
    <t>Youth Project</t>
  </si>
  <si>
    <t>Allotments</t>
  </si>
  <si>
    <t>Asset maintenance</t>
  </si>
  <si>
    <t>Asset acquisition</t>
  </si>
  <si>
    <t>Icepits Wood</t>
  </si>
  <si>
    <t>Section 106</t>
  </si>
  <si>
    <t xml:space="preserve">Completed </t>
  </si>
  <si>
    <t>Funds allocated for completing small projects in the village</t>
  </si>
  <si>
    <t>Accruing fund for maintaining the assets of the Parish Council</t>
  </si>
  <si>
    <t>Accruing fund for replacing assets in the future</t>
  </si>
  <si>
    <t>Accruing fund for carrying out maintenance and emergency work in Icepits Wood</t>
  </si>
  <si>
    <t xml:space="preserve">Funds received from the Bertuna Close development </t>
  </si>
  <si>
    <t>Funds allocated towards a MUGA or other youth project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</si>
</sst>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47" fillId="0" borderId="0" xfId="0" applyNumberFormat="1" applyFont="1" applyAlignment="1">
      <alignment/>
    </xf>
    <xf numFmtId="44" fontId="0" fillId="38" borderId="0" xfId="0" applyNumberFormat="1" applyFill="1" applyAlignment="1">
      <alignment/>
    </xf>
    <xf numFmtId="44" fontId="0" fillId="0" borderId="12" xfId="0" applyNumberFormat="1" applyBorder="1" applyAlignment="1">
      <alignment/>
    </xf>
    <xf numFmtId="44" fontId="47" fillId="0" borderId="13" xfId="0" applyNumberFormat="1" applyFont="1" applyBorder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D16">
      <selection activeCell="M5" sqref="M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">
      <c r="A2" s="29" t="s">
        <v>17</v>
      </c>
      <c r="B2" s="24"/>
      <c r="C2" s="36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5" t="s">
        <v>32</v>
      </c>
      <c r="L3" s="9"/>
    </row>
    <row r="4" ht="13.5">
      <c r="A4" s="1" t="s">
        <v>29</v>
      </c>
    </row>
    <row r="5" spans="1:13" ht="99" customHeight="1">
      <c r="A5" s="53" t="s">
        <v>30</v>
      </c>
      <c r="B5" s="54"/>
      <c r="C5" s="54"/>
      <c r="D5" s="54"/>
      <c r="E5" s="54"/>
      <c r="F5" s="54"/>
      <c r="G5" s="54"/>
      <c r="H5" s="54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33</v>
      </c>
      <c r="E8" s="27"/>
      <c r="F8" s="37" t="s">
        <v>34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27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9" t="s">
        <v>2</v>
      </c>
      <c r="B11" s="49"/>
      <c r="C11" s="49"/>
      <c r="D11" s="8">
        <v>82091</v>
      </c>
      <c r="F11" s="8">
        <v>91011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0" t="s">
        <v>20</v>
      </c>
      <c r="B13" s="51"/>
      <c r="C13" s="52"/>
      <c r="D13" s="8">
        <v>37288</v>
      </c>
      <c r="F13" s="8">
        <v>33587</v>
      </c>
      <c r="G13" s="5">
        <f>F13-D13</f>
        <v>-3701</v>
      </c>
      <c r="H13" s="6">
        <f>IF((D13&gt;F13),(D13-F13)/D13,IF(D13&lt;F13,-(D13-F13)/D13,IF(D13=F13,0)))</f>
        <v>0.0992544518343703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3" customHeight="1" thickBot="1">
      <c r="A15" s="46" t="s">
        <v>3</v>
      </c>
      <c r="B15" s="46"/>
      <c r="C15" s="46"/>
      <c r="D15" s="8">
        <v>14324</v>
      </c>
      <c r="F15" s="8">
        <v>818</v>
      </c>
      <c r="G15" s="5">
        <f>F15-D15</f>
        <v>-13506</v>
      </c>
      <c r="H15" s="6">
        <f>IF((D15&gt;F15),(D15-F15)/D15,IF(D15&lt;F15,-(D15-F15)/D15,IF(D15=F15,0)))</f>
        <v>0.9428930466350182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35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6" t="s">
        <v>4</v>
      </c>
      <c r="B17" s="46"/>
      <c r="C17" s="46"/>
      <c r="D17" s="8">
        <v>13800</v>
      </c>
      <c r="F17" s="8">
        <v>12249</v>
      </c>
      <c r="G17" s="5">
        <f>F17-D17</f>
        <v>-1551</v>
      </c>
      <c r="H17" s="6">
        <f>IF((D17&gt;F17),(D17-F17)/D17,IF(D17&lt;F17,-(D17-F17)/D17,IF(D17=F17,0)))</f>
        <v>0.11239130434782608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6" t="s">
        <v>21</v>
      </c>
      <c r="B21" s="46"/>
      <c r="C21" s="46"/>
      <c r="D21" s="8">
        <v>28892</v>
      </c>
      <c r="F21" s="8">
        <v>27070</v>
      </c>
      <c r="G21" s="5">
        <f>F21-D21</f>
        <v>-1822</v>
      </c>
      <c r="H21" s="6">
        <f>IF((D21&gt;F21),(D21-F21)/D21,IF(D21&lt;F21,-(D21-F21)/D21,IF(D21=F21,0)))</f>
        <v>0.0630624394295999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91011</v>
      </c>
      <c r="F23" s="2">
        <f>F11+F13+F15-F17-F19-F21</f>
        <v>86097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45</v>
      </c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91011</v>
      </c>
      <c r="F26" s="8">
        <v>86097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6" t="s">
        <v>8</v>
      </c>
      <c r="B28" s="46"/>
      <c r="C28" s="46"/>
      <c r="D28" s="8">
        <v>122545</v>
      </c>
      <c r="F28" s="8">
        <v>123007</v>
      </c>
      <c r="G28" s="5">
        <f>F28-D28</f>
        <v>462</v>
      </c>
      <c r="H28" s="6">
        <f>IF((D28&gt;F28),(D28-F28)/D28,IF(D28&lt;F28,-(D28-F28)/D28,IF(D28=F28,0)))</f>
        <v>0.0037700436574319637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3" max="3" width="24.28125" style="0" customWidth="1"/>
    <col min="4" max="4" width="11.28125" style="41" bestFit="1" customWidth="1"/>
    <col min="5" max="5" width="11.28125" style="0" bestFit="1" customWidth="1"/>
    <col min="6" max="6" width="11.421875" style="0" bestFit="1" customWidth="1"/>
  </cols>
  <sheetData>
    <row r="1" ht="15.75" customHeight="1">
      <c r="A1" s="32" t="s">
        <v>22</v>
      </c>
    </row>
    <row r="2" ht="15.75" customHeight="1">
      <c r="A2" s="40" t="s">
        <v>28</v>
      </c>
    </row>
    <row r="3" ht="14.25">
      <c r="A3" t="s">
        <v>23</v>
      </c>
    </row>
    <row r="5" spans="4:6" ht="14.25">
      <c r="D5" s="42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6" ht="14.25">
      <c r="B7" s="34"/>
      <c r="C7" t="s">
        <v>36</v>
      </c>
      <c r="D7" s="43">
        <v>20970.27</v>
      </c>
      <c r="F7" t="s">
        <v>46</v>
      </c>
    </row>
    <row r="8" spans="2:4" ht="15" customHeight="1">
      <c r="B8" s="34"/>
      <c r="C8" t="s">
        <v>37</v>
      </c>
      <c r="D8" s="43">
        <v>3858.09</v>
      </c>
    </row>
    <row r="9" spans="2:4" ht="14.25">
      <c r="B9" s="34"/>
      <c r="C9" t="s">
        <v>38</v>
      </c>
      <c r="D9" s="43">
        <v>0</v>
      </c>
    </row>
    <row r="10" spans="2:6" ht="14.25">
      <c r="B10" s="34"/>
      <c r="C10" t="s">
        <v>39</v>
      </c>
      <c r="D10" s="43">
        <v>938.06</v>
      </c>
      <c r="F10" t="s">
        <v>51</v>
      </c>
    </row>
    <row r="11" spans="2:4" ht="14.25">
      <c r="B11" s="34"/>
      <c r="C11" t="s">
        <v>40</v>
      </c>
      <c r="D11" s="43">
        <v>60</v>
      </c>
    </row>
    <row r="12" spans="2:6" ht="14.25">
      <c r="B12" s="34"/>
      <c r="C12" t="s">
        <v>41</v>
      </c>
      <c r="D12" s="43">
        <v>6041.72</v>
      </c>
      <c r="F12" t="s">
        <v>47</v>
      </c>
    </row>
    <row r="13" spans="2:6" ht="14.25">
      <c r="B13" s="34"/>
      <c r="C13" t="s">
        <v>42</v>
      </c>
      <c r="D13" s="43">
        <v>11160.77</v>
      </c>
      <c r="F13" t="s">
        <v>48</v>
      </c>
    </row>
    <row r="14" spans="2:6" ht="14.25">
      <c r="B14" s="34"/>
      <c r="C14" t="s">
        <v>43</v>
      </c>
      <c r="D14" s="43">
        <v>7828.85</v>
      </c>
      <c r="F14" t="s">
        <v>49</v>
      </c>
    </row>
    <row r="15" spans="2:6" ht="14.25">
      <c r="B15" s="34"/>
      <c r="C15" t="s">
        <v>44</v>
      </c>
      <c r="D15" s="43">
        <v>14676</v>
      </c>
      <c r="F15" t="s">
        <v>50</v>
      </c>
    </row>
    <row r="16" spans="2:4" ht="14.25">
      <c r="B16" s="34"/>
      <c r="D16" s="43"/>
    </row>
    <row r="17" ht="14.25">
      <c r="E17" s="33">
        <f>SUM(D7:D16)</f>
        <v>65533.76</v>
      </c>
    </row>
    <row r="19" spans="1:5" ht="14.25">
      <c r="A19" s="31" t="s">
        <v>25</v>
      </c>
      <c r="E19" s="43">
        <v>20563</v>
      </c>
    </row>
    <row r="20" ht="14.25">
      <c r="E20" s="44"/>
    </row>
    <row r="21" spans="1:6" ht="15" thickBot="1">
      <c r="A21" s="31" t="s">
        <v>26</v>
      </c>
      <c r="F21" s="45">
        <f>E17+E19</f>
        <v>86096.76000000001</v>
      </c>
    </row>
    <row r="22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Linda Harley</cp:lastModifiedBy>
  <cp:lastPrinted>2021-04-12T13:26:36Z</cp:lastPrinted>
  <dcterms:created xsi:type="dcterms:W3CDTF">2012-07-11T10:01:28Z</dcterms:created>
  <dcterms:modified xsi:type="dcterms:W3CDTF">2021-04-19T06:03:06Z</dcterms:modified>
  <cp:category/>
  <cp:version/>
  <cp:contentType/>
  <cp:contentStatus/>
</cp:coreProperties>
</file>