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Variances" sheetId="1" r:id="rId1"/>
    <sheet name="Reserves" sheetId="2" r:id="rId2"/>
  </sheets>
  <externalReferences>
    <externalReference r:id="rId5"/>
  </externalReference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<sst xmlns="http://schemas.openxmlformats.org/spreadsheetml/2006/main" count="49" uniqueCount="42">
  <si>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</si>
  <si>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</si>
  <si>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</si>
  <si>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</si>
  <si>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</si>
  <si>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</si>
  <si>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</si>
  <si>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</si>
  <si>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</si>
  <si>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</si>
  <si>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</si>
  <si>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</si>
  <si>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</si>
  <si>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</si>
  <si>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</si>
  <si>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</si>
  <si>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</si>
  <si>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</si>
  <si>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</si>
  <si>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</si>
  <si>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</si>
  <si>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</si>
  <si>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</si>
  <si>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</si>
  <si>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</si>
  <si>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</si>
  <si>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</si>
  <si>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</si>
  <si>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</si>
  <si>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</si>
  <si>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</si>
  <si>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</si>
  <si>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</si>
  <si>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GREAT BARTON PARISH COUNICL</t>
  </si>
  <si>
    <t xml:space="preserve">Vat reclaimed of £2564 in 2021/22  with only £576 the previous year. 
Newsletter advertising revenue of £1,173 received in 2021/22 but none received the previous year. 
Grants received of £2,150 in 2021/22 and £102 in the previous year. 
</t>
  </si>
  <si>
    <t>Allotments</t>
  </si>
  <si>
    <t>Asset maintenance</t>
  </si>
  <si>
    <t>Asset acquisition</t>
  </si>
  <si>
    <t>Icepits Wood</t>
  </si>
  <si>
    <t>Section 106</t>
  </si>
  <si>
    <t xml:space="preserve">Total earmarked reserves </t>
  </si>
  <si>
    <t xml:space="preserve">COMPLETED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</si>
</sst>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48" fillId="0" borderId="13" xfId="0" applyFont="1" applyBorder="1" applyAlignment="1">
      <alignment/>
    </xf>
    <xf numFmtId="0" fontId="50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6" fillId="0" borderId="11" xfId="0" applyFont="1" applyBorder="1" applyAlignment="1">
      <alignment vertical="center" wrapText="1"/>
    </xf>
    <xf numFmtId="44" fontId="0" fillId="0" borderId="11" xfId="0" applyNumberFormat="1" applyBorder="1" applyAlignment="1">
      <alignment/>
    </xf>
    <xf numFmtId="8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44" fontId="0" fillId="0" borderId="12" xfId="0" applyNumberFormat="1" applyBorder="1" applyAlignment="1">
      <alignment/>
    </xf>
    <xf numFmtId="8" fontId="0" fillId="0" borderId="0" xfId="0" applyNumberFormat="1" applyFill="1" applyAlignment="1">
      <alignment/>
    </xf>
    <xf numFmtId="0" fontId="5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19a7c29df0c7050/Documents/Financial/2021%20-%202022/Bank%20recs/Annual%20Bank%20reconciliation%202021%20-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5">
          <cell r="A35" t="str">
            <v>Small Projects </v>
          </cell>
        </row>
        <row r="36">
          <cell r="A36" t="str">
            <v>Jubilee </v>
          </cell>
        </row>
        <row r="37">
          <cell r="A37" t="str">
            <v>Youth Project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F16" sqref="F1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6" t="s">
        <v>33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5"/>
      <c r="L3" s="9"/>
    </row>
    <row r="4" ht="13.5">
      <c r="A4" s="1" t="s">
        <v>29</v>
      </c>
    </row>
    <row r="5" spans="1:13" ht="99" customHeight="1">
      <c r="A5" s="55" t="s">
        <v>30</v>
      </c>
      <c r="B5" s="56"/>
      <c r="C5" s="56"/>
      <c r="D5" s="56"/>
      <c r="E5" s="56"/>
      <c r="F5" s="56"/>
      <c r="G5" s="56"/>
      <c r="H5" s="56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7" t="s">
        <v>31</v>
      </c>
      <c r="E8" s="27"/>
      <c r="F8" s="37" t="s">
        <v>32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27</v>
      </c>
    </row>
    <row r="9" spans="4:14" ht="13.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51" t="s">
        <v>2</v>
      </c>
      <c r="B11" s="51"/>
      <c r="C11" s="51"/>
      <c r="D11" s="8">
        <v>91011</v>
      </c>
      <c r="F11" s="8">
        <v>86097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21" customHeight="1" thickBot="1">
      <c r="A13" s="52" t="s">
        <v>20</v>
      </c>
      <c r="B13" s="53"/>
      <c r="C13" s="54"/>
      <c r="D13" s="8">
        <v>33587</v>
      </c>
      <c r="F13" s="8">
        <v>33587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hidden="1" thickBot="1">
      <c r="D14" s="5"/>
      <c r="F14" s="5"/>
      <c r="G14" s="5"/>
      <c r="H14" s="6"/>
      <c r="K14" s="4"/>
      <c r="L14" s="4"/>
      <c r="N14" s="23"/>
    </row>
    <row r="15" spans="1:14" ht="93.75" customHeight="1" thickBot="1">
      <c r="A15" s="48" t="s">
        <v>3</v>
      </c>
      <c r="B15" s="48"/>
      <c r="C15" s="48"/>
      <c r="D15" s="8">
        <v>818</v>
      </c>
      <c r="F15" s="8">
        <v>6134</v>
      </c>
      <c r="G15" s="5">
        <f>F15-D15</f>
        <v>5316</v>
      </c>
      <c r="H15" s="6">
        <f>IF((D15&gt;F15),(D15-F15)/D15,IF(D15&lt;F15,-(D15-F15)/D15,IF(D15=F15,0)))</f>
        <v>6.49877750611247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34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8" t="s">
        <v>4</v>
      </c>
      <c r="B17" s="48"/>
      <c r="C17" s="48"/>
      <c r="D17" s="8">
        <v>12249</v>
      </c>
      <c r="F17" s="8">
        <v>12302</v>
      </c>
      <c r="G17" s="5">
        <f>F17-D17</f>
        <v>53</v>
      </c>
      <c r="H17" s="6">
        <f>IF((D17&gt;F17),(D17-F17)/D17,IF(D17&lt;F17,-(D17-F17)/D17,IF(D17=F17,0)))</f>
        <v>0.004326883827251204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8" t="s">
        <v>7</v>
      </c>
      <c r="B19" s="48"/>
      <c r="C19" s="48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8" t="s">
        <v>21</v>
      </c>
      <c r="B21" s="48"/>
      <c r="C21" s="48"/>
      <c r="D21" s="8">
        <v>27070</v>
      </c>
      <c r="F21" s="8">
        <v>30718</v>
      </c>
      <c r="G21" s="5">
        <f>F21-D21</f>
        <v>3648</v>
      </c>
      <c r="H21" s="6">
        <f>IF((D21&gt;F21),(D21-F21)/D21,IF(D21&lt;F21,-(D21-F21)/D21,IF(D21=F21,0)))</f>
        <v>0.13476172885112672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86097</v>
      </c>
      <c r="F23" s="2">
        <v>82798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41</v>
      </c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8" t="s">
        <v>9</v>
      </c>
      <c r="B26" s="48"/>
      <c r="C26" s="48"/>
      <c r="D26" s="8">
        <v>86097</v>
      </c>
      <c r="F26" s="8">
        <v>82798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8" t="s">
        <v>8</v>
      </c>
      <c r="B28" s="48"/>
      <c r="C28" s="48"/>
      <c r="D28" s="8">
        <v>123007</v>
      </c>
      <c r="F28" s="8">
        <v>129283</v>
      </c>
      <c r="G28" s="5">
        <f>F28-D28</f>
        <v>6276</v>
      </c>
      <c r="H28" s="6">
        <f>IF((D28&gt;F28),(D28-F28)/D28,IF(D28&lt;F28,-(D28-F28)/D28,IF(D28=F28,0)))</f>
        <v>0.051021486582064436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8" t="s">
        <v>6</v>
      </c>
      <c r="B30" s="48"/>
      <c r="C30" s="48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I13" sqref="I13"/>
    </sheetView>
  </sheetViews>
  <sheetFormatPr defaultColWidth="9.140625" defaultRowHeight="15"/>
  <cols>
    <col min="3" max="3" width="19.7109375" style="0" customWidth="1"/>
    <col min="4" max="4" width="16.28125" style="0" customWidth="1"/>
    <col min="5" max="5" width="11.28125" style="0" bestFit="1" customWidth="1"/>
  </cols>
  <sheetData>
    <row r="1" ht="15.75" customHeight="1">
      <c r="A1" s="32" t="s">
        <v>22</v>
      </c>
    </row>
    <row r="2" ht="15.75" customHeight="1">
      <c r="A2" s="40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C6" s="31" t="s">
        <v>24</v>
      </c>
    </row>
    <row r="7" spans="2:4" ht="14.25">
      <c r="B7" s="44"/>
      <c r="C7" s="45" t="str">
        <f>'[1]Sheet1'!A35</f>
        <v>Small Projects </v>
      </c>
      <c r="D7" s="42">
        <v>14734.85</v>
      </c>
    </row>
    <row r="8" spans="2:4" ht="15" customHeight="1">
      <c r="B8" s="44"/>
      <c r="C8" s="45" t="str">
        <f>'[1]Sheet1'!A36</f>
        <v>Jubilee </v>
      </c>
      <c r="D8" s="42">
        <v>900</v>
      </c>
    </row>
    <row r="9" spans="2:4" ht="14.25">
      <c r="B9" s="44"/>
      <c r="C9" s="45" t="str">
        <f>'[1]Sheet1'!A37</f>
        <v>Youth Project</v>
      </c>
      <c r="D9" s="42">
        <v>938.06</v>
      </c>
    </row>
    <row r="10" spans="2:4" ht="14.25">
      <c r="B10" s="44"/>
      <c r="C10" s="41" t="s">
        <v>35</v>
      </c>
      <c r="D10" s="42">
        <v>60</v>
      </c>
    </row>
    <row r="11" spans="2:4" ht="14.25">
      <c r="B11" s="44"/>
      <c r="C11" s="41" t="s">
        <v>36</v>
      </c>
      <c r="D11" s="43">
        <v>7673.48</v>
      </c>
    </row>
    <row r="12" spans="2:4" ht="14.25">
      <c r="B12" s="44"/>
      <c r="C12" s="41" t="s">
        <v>37</v>
      </c>
      <c r="D12" s="43">
        <v>13160.77</v>
      </c>
    </row>
    <row r="13" spans="2:4" ht="14.25">
      <c r="B13" s="44"/>
      <c r="C13" s="41" t="s">
        <v>38</v>
      </c>
      <c r="D13" s="43">
        <v>10090.85</v>
      </c>
    </row>
    <row r="14" spans="3:4" ht="14.25">
      <c r="C14" s="41" t="s">
        <v>39</v>
      </c>
      <c r="D14" s="42">
        <v>14676</v>
      </c>
    </row>
    <row r="15" spans="1:5" ht="14.25">
      <c r="A15" s="31" t="s">
        <v>40</v>
      </c>
      <c r="E15" s="46">
        <f>SUM(D7:D14)</f>
        <v>62234.01</v>
      </c>
    </row>
    <row r="16" spans="1:4" ht="14.25">
      <c r="A16" s="31" t="s">
        <v>25</v>
      </c>
      <c r="D16" s="47">
        <v>20563</v>
      </c>
    </row>
    <row r="17" ht="14.25">
      <c r="E17" s="33">
        <f>D16</f>
        <v>20563</v>
      </c>
    </row>
    <row r="18" spans="1:6" ht="15" thickBot="1">
      <c r="A18" s="31" t="s">
        <v>26</v>
      </c>
      <c r="F18" s="34">
        <f>E15+E17</f>
        <v>82797.01000000001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Linda Harley</cp:lastModifiedBy>
  <cp:lastPrinted>2020-03-19T12:45:09Z</cp:lastPrinted>
  <dcterms:created xsi:type="dcterms:W3CDTF">2012-07-11T10:01:28Z</dcterms:created>
  <dcterms:modified xsi:type="dcterms:W3CDTF">2022-05-12T11:36:18Z</dcterms:modified>
  <cp:category/>
  <cp:version/>
  <cp:contentType/>
  <cp:contentStatus/>
</cp:coreProperties>
</file>