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40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<sst xmlns="http://schemas.openxmlformats.org/spreadsheetml/2006/main" count="50" uniqueCount="43">
  <si>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</si>
  <si>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</si>
  <si>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</si>
  <si>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</si>
  <si>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</si>
  <si>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</si>
  <si>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</si>
  <si>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</si>
  <si>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</si>
  <si>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</si>
  <si>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</si>
  <si>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</si>
  <si>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</si>
  <si>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</si>
  <si>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</si>
  <si>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</si>
  <si>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</si>
  <si>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</si>
  <si>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</si>
  <si>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</si>
  <si>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</si>
  <si>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</si>
  <si>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</si>
  <si>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</si>
  <si>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</si>
  <si>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</si>
  <si>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</si>
  <si>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</si>
  <si>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</si>
  <si>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</si>
  <si>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</si>
  <si>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</si>
  <si>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</si>
  <si>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 xml:space="preserve">Great Barton Parish Council </t>
  </si>
  <si>
    <t xml:space="preserve">West Suffolk </t>
  </si>
  <si>
    <t xml:space="preserve">Small Projects </t>
  </si>
  <si>
    <t xml:space="preserve">Legal Expenses </t>
  </si>
  <si>
    <t xml:space="preserve">Youth Project </t>
  </si>
  <si>
    <t>Allotments</t>
  </si>
  <si>
    <t xml:space="preserve">Asset Maintenance </t>
  </si>
  <si>
    <t xml:space="preserve">Asset Acquisition </t>
  </si>
  <si>
    <t xml:space="preserve">Icepits Wood </t>
  </si>
  <si>
    <t>Section 106 funds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</si>
</sst>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80" zoomScaleNormal="80" zoomScalePageLayoutView="0" workbookViewId="0" topLeftCell="A19">
      <selection activeCell="N18" sqref="N1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">
      <c r="A2" s="29" t="s">
        <v>17</v>
      </c>
      <c r="B2" s="24"/>
      <c r="C2" s="37" t="s">
        <v>33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34</v>
      </c>
      <c r="L3" s="9"/>
    </row>
    <row r="4" ht="13.5">
      <c r="A4" s="1" t="s">
        <v>29</v>
      </c>
    </row>
    <row r="5" spans="1:13" ht="99" customHeight="1">
      <c r="A5" s="42" t="s">
        <v>30</v>
      </c>
      <c r="B5" s="43"/>
      <c r="C5" s="43"/>
      <c r="D5" s="43"/>
      <c r="E5" s="43"/>
      <c r="F5" s="43"/>
      <c r="G5" s="43"/>
      <c r="H5" s="43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31</v>
      </c>
      <c r="E8" s="27"/>
      <c r="F8" s="38" t="s">
        <v>32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86097</v>
      </c>
      <c r="F11" s="8">
        <v>82798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33587</v>
      </c>
      <c r="F13" s="8">
        <v>33587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6134</v>
      </c>
      <c r="F15" s="8">
        <v>6275</v>
      </c>
      <c r="G15" s="5">
        <f>F15-D15</f>
        <v>141</v>
      </c>
      <c r="H15" s="6">
        <f>IF((D15&gt;F15),(D15-F15)/D15,IF(D15&lt;F15,-(D15-F15)/D15,IF(D15=F15,0)))</f>
        <v>0.02298663188783828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12302</v>
      </c>
      <c r="F17" s="8">
        <v>11502</v>
      </c>
      <c r="G17" s="5">
        <f>F17-D17</f>
        <v>-800</v>
      </c>
      <c r="H17" s="6">
        <f>IF((D17&gt;F17),(D17-F17)/D17,IF(D17&lt;F17,-(D17-F17)/D17,IF(D17=F17,0)))</f>
        <v>0.06503007641033978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30718</v>
      </c>
      <c r="F21" s="8">
        <v>26489</v>
      </c>
      <c r="G21" s="5">
        <f>F21-D21</f>
        <v>-4229</v>
      </c>
      <c r="H21" s="6">
        <f>IF((D21&gt;F21),(D21-F21)/D21,IF(D21&lt;F21,-(D21-F21)/D21,IF(D21=F21,0)))</f>
        <v>0.13767172341949346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82798</v>
      </c>
      <c r="F23" s="2">
        <f>F11+F13+F15-F17-F19-F21</f>
        <v>84669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82798</v>
      </c>
      <c r="F26" s="8">
        <v>84669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129283</v>
      </c>
      <c r="F28" s="8">
        <v>136168</v>
      </c>
      <c r="G28" s="5">
        <f>F28-D28</f>
        <v>6885</v>
      </c>
      <c r="H28" s="6">
        <f>IF((D28&gt;F28),(D28-F28)/D28,IF(D28&lt;F28,-(D28-F28)/D28,IF(D28=F28,0)))</f>
        <v>0.05325526171267684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E16" sqref="E16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28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35</v>
      </c>
      <c r="D7" s="34">
        <v>13734</v>
      </c>
    </row>
    <row r="8" spans="2:4" ht="15" customHeight="1">
      <c r="B8" s="34" t="s">
        <v>36</v>
      </c>
      <c r="D8" s="34">
        <v>11500</v>
      </c>
    </row>
    <row r="9" spans="2:4" ht="14.25">
      <c r="B9" s="34" t="s">
        <v>37</v>
      </c>
      <c r="D9" s="34">
        <v>938</v>
      </c>
    </row>
    <row r="10" spans="2:4" ht="14.25">
      <c r="B10" s="34" t="s">
        <v>38</v>
      </c>
      <c r="D10" s="34">
        <v>60</v>
      </c>
    </row>
    <row r="11" spans="2:4" ht="14.25">
      <c r="B11" s="34" t="s">
        <v>39</v>
      </c>
      <c r="D11" s="34">
        <v>9673</v>
      </c>
    </row>
    <row r="12" spans="2:4" ht="14.25">
      <c r="B12" s="34" t="s">
        <v>40</v>
      </c>
      <c r="D12" s="34">
        <v>11841</v>
      </c>
    </row>
    <row r="13" spans="2:4" ht="14.25">
      <c r="B13" s="34" t="s">
        <v>41</v>
      </c>
      <c r="D13" s="34">
        <v>11683</v>
      </c>
    </row>
    <row r="14" spans="2:4" ht="14.25">
      <c r="B14" s="34" t="s">
        <v>42</v>
      </c>
      <c r="D14" s="34">
        <v>14676</v>
      </c>
    </row>
    <row r="15" ht="14.25">
      <c r="E15" s="33">
        <f>SUM(D7:D14)</f>
        <v>74105</v>
      </c>
    </row>
    <row r="17" spans="1:4" ht="14.25">
      <c r="A17" s="31" t="s">
        <v>25</v>
      </c>
      <c r="D17" s="34">
        <v>10563</v>
      </c>
    </row>
    <row r="18" ht="14.25">
      <c r="E18" s="33">
        <f>D17</f>
        <v>10563</v>
      </c>
    </row>
    <row r="19" spans="1:6" ht="15" thickBot="1">
      <c r="A19" s="31" t="s">
        <v>26</v>
      </c>
      <c r="F19" s="35">
        <f>E15+E18</f>
        <v>84668</v>
      </c>
    </row>
    <row r="20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Linda Harley</cp:lastModifiedBy>
  <cp:lastPrinted>2020-03-19T12:45:09Z</cp:lastPrinted>
  <dcterms:created xsi:type="dcterms:W3CDTF">2012-07-11T10:01:28Z</dcterms:created>
  <dcterms:modified xsi:type="dcterms:W3CDTF">2023-04-12T19:20:44Z</dcterms:modified>
  <cp:category/>
  <cp:version/>
  <cp:contentType/>
  <cp:contentStatus/>
</cp:coreProperties>
</file>